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740" activeTab="0"/>
  </bookViews>
  <sheets>
    <sheet name="2" sheetId="1" r:id="rId1"/>
    <sheet name="2.1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Пономарева</author>
    <author>ПОНОМАРЕВА Наталья Сергеевна</author>
  </authors>
  <commentList>
    <comment ref="B34" authorId="0">
      <text>
        <r>
          <rPr>
            <b/>
            <sz val="8"/>
            <rFont val="Tahoma"/>
            <family val="2"/>
          </rPr>
          <t>Пономарева:</t>
        </r>
        <r>
          <rPr>
            <sz val="8"/>
            <rFont val="Tahoma"/>
            <family val="2"/>
          </rPr>
          <t xml:space="preserve">
по первоначальной стоимости</t>
        </r>
      </text>
    </comment>
    <comment ref="B49" authorId="1">
      <text>
        <r>
          <rPr>
            <b/>
            <sz val="9"/>
            <rFont val="Tahoma"/>
            <family val="2"/>
          </rPr>
          <t>ПОНОМАРЕВА Наталья Сергеевна:</t>
        </r>
        <r>
          <rPr>
            <sz val="9"/>
            <rFont val="Tahoma"/>
            <family val="2"/>
          </rPr>
          <t xml:space="preserve">
по П-4</t>
        </r>
      </text>
    </comment>
    <comment ref="B52" authorId="1">
      <text>
        <r>
          <rPr>
            <b/>
            <sz val="9"/>
            <rFont val="Tahoma"/>
            <family val="2"/>
          </rPr>
          <t>ПОНОМАРЕВА Наталья Сергеевна
Подпиточная вода/полезный отпуск</t>
        </r>
      </text>
    </comment>
  </commentList>
</comments>
</file>

<file path=xl/sharedStrings.xml><?xml version="1.0" encoding="utf-8"?>
<sst xmlns="http://schemas.openxmlformats.org/spreadsheetml/2006/main" count="155" uniqueCount="111">
  <si>
    <t>Форма 2. Информация об  основных показателях финансово-хозяйственной деятельности организации</t>
  </si>
  <si>
    <t>Наименование организации</t>
  </si>
  <si>
    <t>филиал "Карельский" ОАО "ТГК-1"</t>
  </si>
  <si>
    <t>ИНН</t>
  </si>
  <si>
    <t>КПП</t>
  </si>
  <si>
    <t>Местонахождение (адрес)</t>
  </si>
  <si>
    <t>г.Петрозаводск, ул. Кирова, д.43</t>
  </si>
  <si>
    <t>Отчетный период</t>
  </si>
  <si>
    <t>2010 год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</si>
  <si>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</si>
  <si>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</si>
  <si>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</si>
  <si>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</si>
  <si>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</si>
  <si>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</si>
  <si>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</si>
  <si>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</si>
  <si>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</si>
  <si>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</si>
  <si>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</si>
  <si>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</si>
  <si>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</si>
  <si>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</si>
  <si>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</si>
  <si>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</si>
  <si>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</si>
  <si>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</si>
  <si>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</si>
  <si>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</si>
  <si>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</si>
  <si>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</si>
  <si>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</si>
  <si>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</si>
  <si>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</si>
  <si>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</si>
  <si>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</si>
  <si>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</si>
  <si>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</si>
  <si>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</si>
  <si>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</si>
  <si>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</si>
  <si>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</si>
  <si>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</si>
  <si>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</si>
  <si>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</si>
  <si>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</si>
  <si>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</si>
  <si>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</si>
  <si>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</si>
  <si>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</si>
  <si>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</si>
  <si>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</si>
  <si>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</si>
  <si>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Правила заполнения:</t>
  </si>
  <si>
    <t>1. Форма заполняется в соответствии с данными годовой бухгалтерской отчётности за отчётный год</t>
  </si>
  <si>
    <t>2. Все показатели отражаются в части регулируемой деятельности (производство, передача и сбыт тепловой энергии)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</si>
  <si>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</si>
  <si>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</si>
  <si>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5. Показатели по пунктам «а»—«д», «з»—«ц»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1.1—1.3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</si>
  <si>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</si>
  <si>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</si>
  <si>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</si>
  <si>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</si>
  <si>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</si>
  <si>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</si>
  <si>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</si>
  <si>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</si>
  <si>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</si>
  <si>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</si>
  <si>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</si>
  <si>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</si>
  <si>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</si>
  <si>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</si>
  <si>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</si>
  <si>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</si>
  <si>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</si>
  <si>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</si>
  <si>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</si>
  <si>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</si>
  <si>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</si>
  <si>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</si>
  <si>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</si>
  <si>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</si>
  <si>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</si>
  <si>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</si>
  <si>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</si>
  <si>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</si>
  <si>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</si>
  <si>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</si>
  <si>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</si>
  <si>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</si>
  <si>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</si>
  <si>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</si>
  <si>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</si>
  <si>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</si>
  <si>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</si>
  <si>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</si>
  <si>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</si>
  <si>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</si>
  <si>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</si>
  <si>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</si>
  <si>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</si>
  <si>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</si>
  <si>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</si>
  <si>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</si>
  <si>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</t>
  </si>
  <si>
    <t>Расходы на топливо, тыс. руб.</t>
  </si>
  <si>
    <t>1. Форма заполняется в соответствии с данными годовой бухгалтерской отчётности за отчётный год</t>
  </si>
  <si>
    <t>2. Информация по форме 2.1 раскрывается регулируемой организацией не позднее 30 дней со дня сдачи годового бухгалтерского баланса в налогивые органы</t>
  </si>
  <si>
    <t xml:space="preserve">3. Информация по форме 2.1 подлежит опубликованию в сети Интернет. </t>
  </si>
  <si>
    <t>4. Раздел «Прочие виды топлива» заполняется организациями самостоятельно с указанием вида топлива.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</si>
</sst>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Times New Roman Cyr"/>
      <family val="1"/>
    </font>
    <font>
      <b/>
      <i/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 vertical="top" wrapText="1"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vertical="top" wrapText="1" indent="2"/>
    </xf>
    <xf numFmtId="16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 horizontal="left" vertical="top" wrapText="1" indent="6"/>
    </xf>
    <xf numFmtId="165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5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16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vertical="top" wrapText="1"/>
    </xf>
    <xf numFmtId="4" fontId="0" fillId="0" borderId="2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1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9" fillId="0" borderId="21" xfId="0" applyFont="1" applyFill="1" applyBorder="1" applyAlignment="1">
      <alignment horizontal="center" vertical="center"/>
    </xf>
    <xf numFmtId="49" fontId="26" fillId="0" borderId="23" xfId="53" applyNumberFormat="1" applyFont="1" applyFill="1" applyBorder="1" applyAlignment="1" applyProtection="1">
      <alignment vertical="center" wrapText="1"/>
      <protection/>
    </xf>
    <xf numFmtId="166" fontId="27" fillId="0" borderId="24" xfId="0" applyNumberFormat="1" applyFont="1" applyFill="1" applyBorder="1" applyAlignment="1">
      <alignment/>
    </xf>
    <xf numFmtId="0" fontId="27" fillId="0" borderId="0" xfId="0" applyFont="1" applyAlignment="1">
      <alignment/>
    </xf>
    <xf numFmtId="166" fontId="27" fillId="0" borderId="25" xfId="0" applyNumberFormat="1" applyFont="1" applyFill="1" applyBorder="1" applyAlignment="1">
      <alignment/>
    </xf>
    <xf numFmtId="167" fontId="27" fillId="0" borderId="0" xfId="0" applyNumberFormat="1" applyFont="1" applyAlignment="1">
      <alignment/>
    </xf>
    <xf numFmtId="0" fontId="27" fillId="0" borderId="15" xfId="0" applyFont="1" applyFill="1" applyBorder="1" applyAlignment="1">
      <alignment horizontal="left" vertical="top" wrapText="1" indent="6"/>
    </xf>
    <xf numFmtId="168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68" fontId="27" fillId="0" borderId="0" xfId="0" applyNumberFormat="1" applyFont="1" applyAlignment="1">
      <alignment/>
    </xf>
    <xf numFmtId="49" fontId="26" fillId="0" borderId="23" xfId="53" applyNumberFormat="1" applyFont="1" applyFill="1" applyBorder="1" applyAlignment="1" applyProtection="1">
      <alignment horizontal="left" vertical="center" wrapText="1" indent="1"/>
      <protection/>
    </xf>
    <xf numFmtId="0" fontId="27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7" fillId="0" borderId="26" xfId="0" applyFont="1" applyFill="1" applyBorder="1" applyAlignment="1">
      <alignment horizontal="left" vertical="top" wrapText="1" indent="6"/>
    </xf>
    <xf numFmtId="0" fontId="27" fillId="0" borderId="27" xfId="0" applyFont="1" applyFill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R\&#1053;&#1072;&#1090;&#1072;&#1083;&#1100;&#1103;\&#1057;&#1090;&#1072;&#1085;&#1076;&#1072;&#1088;&#1090;&#1099;%20&#1088;&#1072;&#1089;&#1082;&#1088;&#1099;&#1090;&#1080;&#1103;%20&#1080;&#1085;&#1092;&#1086;&#1088;&#1084;&#1072;&#1094;&#1080;&#1080;\&#1050;&#1040;&#1060;\2011_04_28%20&#1060;&#1086;&#1088;&#1084;&#1099;%20&#1076;&#1083;&#1103;%20&#1090;&#1077;&#1087;&#1083;&#1072;%20&#1079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.1"/>
      <sheetName val="3"/>
      <sheetName val="4 ИП (план)"/>
      <sheetName val="4 ИП(отчет)"/>
      <sheetName val="5 "/>
      <sheetName val="6"/>
      <sheetName val="7"/>
    </sheetNames>
    <sheetDataSet>
      <sheetData sheetId="1">
        <row r="4">
          <cell r="B4" t="str">
            <v>филиал "Карельский" ОАО "ТГК-1"</v>
          </cell>
        </row>
        <row r="5">
          <cell r="B5">
            <v>7841312071</v>
          </cell>
        </row>
        <row r="6">
          <cell r="B6">
            <v>100102001</v>
          </cell>
        </row>
        <row r="7">
          <cell r="B7" t="str">
            <v>г.Петрозаводск, ул. Кирова, д.43</v>
          </cell>
        </row>
        <row r="8">
          <cell r="B8" t="str">
            <v>2010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62"/>
  <sheetViews>
    <sheetView tabSelected="1" zoomScale="106" zoomScaleNormal="106" zoomScalePageLayoutView="0" workbookViewId="0" topLeftCell="A1">
      <selection activeCell="C8" sqref="C8"/>
    </sheetView>
  </sheetViews>
  <sheetFormatPr defaultColWidth="9.140625" defaultRowHeight="15"/>
  <cols>
    <col min="1" max="1" width="43.421875" style="3" customWidth="1"/>
    <col min="2" max="2" width="60.7109375" style="3" customWidth="1"/>
    <col min="3" max="16384" width="9.140625" style="3" customWidth="1"/>
  </cols>
  <sheetData>
    <row r="1" ht="15"/>
    <row r="2" spans="1:2" ht="36" customHeight="1">
      <c r="A2" s="1" t="s">
        <v>0</v>
      </c>
      <c r="B2" s="2"/>
    </row>
    <row r="3" ht="14.25" customHeight="1"/>
    <row r="4" spans="1:2" ht="15">
      <c r="A4" s="4" t="s">
        <v>1</v>
      </c>
      <c r="B4" s="5" t="s">
        <v>2</v>
      </c>
    </row>
    <row r="5" spans="1:2" ht="15">
      <c r="A5" s="4" t="s">
        <v>3</v>
      </c>
      <c r="B5" s="6">
        <v>7841312071</v>
      </c>
    </row>
    <row r="6" spans="1:2" ht="15">
      <c r="A6" s="4" t="s">
        <v>4</v>
      </c>
      <c r="B6" s="6">
        <v>100102001</v>
      </c>
    </row>
    <row r="7" spans="1:2" ht="15">
      <c r="A7" s="4" t="s">
        <v>5</v>
      </c>
      <c r="B7" s="6" t="s">
        <v>6</v>
      </c>
    </row>
    <row r="8" spans="1:2" ht="15">
      <c r="A8" s="4" t="s">
        <v>7</v>
      </c>
      <c r="B8" s="6" t="s">
        <v>8</v>
      </c>
    </row>
    <row r="9" ht="15"/>
    <row r="10" ht="14.25" customHeight="1" thickBot="1"/>
    <row r="11" spans="1:2" ht="16.5" thickBot="1" thickTop="1">
      <c r="A11" s="7" t="s">
        <v>9</v>
      </c>
      <c r="B11" s="8" t="s">
        <v>10</v>
      </c>
    </row>
    <row r="12" spans="1:2" ht="31.5" customHeight="1" thickBot="1" thickTop="1">
      <c r="A12" s="9" t="s">
        <v>11</v>
      </c>
      <c r="B12" s="10" t="s">
        <v>12</v>
      </c>
    </row>
    <row r="13" spans="1:2" ht="16.5" thickBot="1" thickTop="1">
      <c r="A13" s="9" t="s">
        <v>13</v>
      </c>
      <c r="B13" s="11">
        <v>866566.4187700001</v>
      </c>
    </row>
    <row r="14" spans="1:3" ht="48.75" customHeight="1" thickTop="1">
      <c r="A14" s="12" t="s">
        <v>14</v>
      </c>
      <c r="B14" s="13">
        <f>956000.501481268+14659.3-8320.85</f>
        <v>962338.951481268</v>
      </c>
      <c r="C14" s="14"/>
    </row>
    <row r="15" spans="1:2" ht="30">
      <c r="A15" s="15" t="s">
        <v>15</v>
      </c>
      <c r="B15" s="16"/>
    </row>
    <row r="16" spans="1:2" ht="30">
      <c r="A16" s="15" t="s">
        <v>16</v>
      </c>
      <c r="B16" s="16">
        <v>605509.8219630268</v>
      </c>
    </row>
    <row r="17" spans="1:2" ht="60">
      <c r="A17" s="15" t="s">
        <v>17</v>
      </c>
      <c r="B17" s="16">
        <v>24734.150730000005</v>
      </c>
    </row>
    <row r="18" spans="1:2" ht="30">
      <c r="A18" s="17" t="s">
        <v>18</v>
      </c>
      <c r="B18" s="18">
        <f>B17/B19</f>
        <v>3.203</v>
      </c>
    </row>
    <row r="19" spans="1:2" ht="15">
      <c r="A19" s="17" t="s">
        <v>19</v>
      </c>
      <c r="B19" s="16">
        <f>B17/3.203</f>
        <v>7722.182556977835</v>
      </c>
    </row>
    <row r="20" spans="1:2" ht="35.25" customHeight="1">
      <c r="A20" s="15" t="s">
        <v>20</v>
      </c>
      <c r="B20" s="16">
        <v>36738.90237063083</v>
      </c>
    </row>
    <row r="21" spans="1:2" ht="30">
      <c r="A21" s="15" t="s">
        <v>21</v>
      </c>
      <c r="B21" s="16">
        <f>1373.66471+13.85312</f>
        <v>1387.51783</v>
      </c>
    </row>
    <row r="22" spans="1:2" ht="60">
      <c r="A22" s="15" t="s">
        <v>22</v>
      </c>
      <c r="B22" s="16">
        <v>110893.0523</v>
      </c>
    </row>
    <row r="23" spans="1:2" ht="60">
      <c r="A23" s="15" t="s">
        <v>23</v>
      </c>
      <c r="B23" s="16">
        <v>75876.73581</v>
      </c>
    </row>
    <row r="24" spans="1:3" ht="30">
      <c r="A24" s="15" t="s">
        <v>24</v>
      </c>
      <c r="B24" s="16">
        <v>2302.53289</v>
      </c>
      <c r="C24" s="19"/>
    </row>
    <row r="25" spans="1:2" ht="45">
      <c r="A25" s="20" t="s">
        <v>25</v>
      </c>
      <c r="B25" s="16"/>
    </row>
    <row r="26" spans="1:2" ht="30">
      <c r="A26" s="15" t="s">
        <v>26</v>
      </c>
      <c r="B26" s="16">
        <f>B14-B16-B17-B20-B21-B22-B23-B24-B28-B29</f>
        <v>42529.23758761045</v>
      </c>
    </row>
    <row r="27" spans="1:2" ht="45">
      <c r="A27" s="20" t="s">
        <v>27</v>
      </c>
      <c r="B27" s="16"/>
    </row>
    <row r="28" spans="1:2" ht="45">
      <c r="A28" s="15" t="s">
        <v>28</v>
      </c>
      <c r="B28" s="16">
        <v>58310</v>
      </c>
    </row>
    <row r="29" spans="1:2" ht="75.75" thickBot="1">
      <c r="A29" s="21" t="s">
        <v>29</v>
      </c>
      <c r="B29" s="22">
        <v>4057</v>
      </c>
    </row>
    <row r="30" spans="1:2" ht="31.5" thickBot="1" thickTop="1">
      <c r="A30" s="23" t="s">
        <v>30</v>
      </c>
      <c r="B30" s="24">
        <f>+B13-B14</f>
        <v>-95772.53271126794</v>
      </c>
    </row>
    <row r="31" spans="1:2" ht="30.75" thickTop="1">
      <c r="A31" s="12" t="s">
        <v>31</v>
      </c>
      <c r="B31" s="25"/>
    </row>
    <row r="32" spans="1:2" ht="91.5" customHeight="1" thickBot="1">
      <c r="A32" s="21" t="s">
        <v>32</v>
      </c>
      <c r="B32" s="26"/>
    </row>
    <row r="33" spans="1:2" ht="30.75" thickTop="1">
      <c r="A33" s="12" t="s">
        <v>33</v>
      </c>
      <c r="B33" s="25">
        <f>+B34</f>
        <v>290620</v>
      </c>
    </row>
    <row r="34" spans="1:2" ht="30.75" thickBot="1">
      <c r="A34" s="21" t="s">
        <v>34</v>
      </c>
      <c r="B34" s="26">
        <v>290620</v>
      </c>
    </row>
    <row r="35" spans="1:2" ht="61.5" thickBot="1" thickTop="1">
      <c r="A35" s="9" t="s">
        <v>35</v>
      </c>
      <c r="B35" s="10"/>
    </row>
    <row r="36" spans="1:2" ht="31.5" thickBot="1" thickTop="1">
      <c r="A36" s="9" t="s">
        <v>36</v>
      </c>
      <c r="B36" s="10">
        <v>689</v>
      </c>
    </row>
    <row r="37" spans="1:2" ht="31.5" thickBot="1" thickTop="1">
      <c r="A37" s="9" t="s">
        <v>37</v>
      </c>
      <c r="B37" s="10">
        <v>557</v>
      </c>
    </row>
    <row r="38" spans="1:2" ht="31.5" thickBot="1" thickTop="1">
      <c r="A38" s="9" t="s">
        <v>38</v>
      </c>
      <c r="B38" s="27">
        <v>1860.9</v>
      </c>
    </row>
    <row r="39" spans="1:2" ht="31.5" thickBot="1" thickTop="1">
      <c r="A39" s="9" t="s">
        <v>39</v>
      </c>
      <c r="B39" s="10">
        <v>0</v>
      </c>
    </row>
    <row r="40" spans="1:3" ht="45.75" thickTop="1">
      <c r="A40" s="12" t="s">
        <v>40</v>
      </c>
      <c r="B40" s="28">
        <v>1815.1</v>
      </c>
      <c r="C40" s="29"/>
    </row>
    <row r="41" spans="1:2" ht="15">
      <c r="A41" s="15" t="s">
        <v>41</v>
      </c>
      <c r="B41" s="30"/>
    </row>
    <row r="42" spans="1:2" ht="30.75" thickBot="1">
      <c r="A42" s="21" t="s">
        <v>42</v>
      </c>
      <c r="B42" s="31"/>
    </row>
    <row r="43" spans="1:2" ht="32.25" customHeight="1" thickBot="1" thickTop="1">
      <c r="A43" s="9" t="s">
        <v>43</v>
      </c>
      <c r="B43" s="10">
        <v>2.3</v>
      </c>
    </row>
    <row r="44" spans="1:2" ht="46.5" thickBot="1" thickTop="1">
      <c r="A44" s="9" t="s">
        <v>44</v>
      </c>
      <c r="B44" s="10">
        <v>40.622</v>
      </c>
    </row>
    <row r="45" spans="1:2" ht="31.5" thickBot="1" thickTop="1">
      <c r="A45" s="9" t="s">
        <v>45</v>
      </c>
      <c r="B45" s="10">
        <v>0</v>
      </c>
    </row>
    <row r="46" spans="1:2" ht="31.5" thickBot="1" thickTop="1">
      <c r="A46" s="9" t="s">
        <v>46</v>
      </c>
      <c r="B46" s="10">
        <v>1</v>
      </c>
    </row>
    <row r="47" spans="1:2" ht="31.5" thickBot="1" thickTop="1">
      <c r="A47" s="9" t="s">
        <v>47</v>
      </c>
      <c r="B47" s="10">
        <v>0</v>
      </c>
    </row>
    <row r="48" spans="1:2" ht="31.5" thickBot="1" thickTop="1">
      <c r="A48" s="9" t="s">
        <v>48</v>
      </c>
      <c r="B48" s="32">
        <v>0</v>
      </c>
    </row>
    <row r="49" spans="1:2" ht="46.5" thickBot="1" thickTop="1">
      <c r="A49" s="9" t="s">
        <v>49</v>
      </c>
      <c r="B49" s="10">
        <f>120+49+5</f>
        <v>174</v>
      </c>
    </row>
    <row r="50" spans="1:2" ht="61.5" thickBot="1" thickTop="1">
      <c r="A50" s="9" t="s">
        <v>50</v>
      </c>
      <c r="B50" s="33">
        <v>132.63</v>
      </c>
    </row>
    <row r="51" spans="1:2" ht="61.5" thickBot="1" thickTop="1">
      <c r="A51" s="9" t="s">
        <v>51</v>
      </c>
      <c r="B51" s="34">
        <f>36.8/1000</f>
        <v>0.0368</v>
      </c>
    </row>
    <row r="52" spans="1:2" ht="61.5" thickBot="1" thickTop="1">
      <c r="A52" s="9" t="s">
        <v>52</v>
      </c>
      <c r="B52" s="35">
        <f>5396.457/B38</f>
        <v>2.8999177817185235</v>
      </c>
    </row>
    <row r="53" ht="15.75" thickTop="1"/>
    <row r="54" ht="15.75" customHeight="1">
      <c r="A54" s="36" t="s">
        <v>53</v>
      </c>
    </row>
    <row r="55" spans="1:2" ht="15.75" customHeight="1">
      <c r="A55" s="37" t="s">
        <v>54</v>
      </c>
      <c r="B55" s="37"/>
    </row>
    <row r="56" spans="1:2" ht="15.75" customHeight="1">
      <c r="A56" s="38" t="s">
        <v>55</v>
      </c>
      <c r="B56" s="38"/>
    </row>
    <row r="57" spans="1:2" ht="30.75" customHeight="1">
      <c r="A57" s="37" t="s">
        <v>56</v>
      </c>
      <c r="B57" s="37"/>
    </row>
    <row r="58" spans="1:2" ht="18" customHeight="1">
      <c r="A58" s="37" t="s">
        <v>57</v>
      </c>
      <c r="B58" s="37"/>
    </row>
    <row r="59" spans="1:2" ht="74.25" customHeight="1">
      <c r="A59" s="37" t="s">
        <v>58</v>
      </c>
      <c r="B59" s="37"/>
    </row>
    <row r="60" spans="1:2" ht="101.25" customHeight="1">
      <c r="A60" s="38" t="s">
        <v>59</v>
      </c>
      <c r="B60" s="38"/>
    </row>
    <row r="61" spans="1:2" ht="33.75" customHeight="1">
      <c r="A61" s="38" t="s">
        <v>60</v>
      </c>
      <c r="B61" s="38"/>
    </row>
    <row r="62" spans="1:2" ht="15">
      <c r="A62" s="39"/>
      <c r="B62" s="39"/>
    </row>
    <row r="64" ht="14.25" customHeight="1"/>
  </sheetData>
  <sheetProtection/>
  <mergeCells count="9">
    <mergeCell ref="A60:B60"/>
    <mergeCell ref="A61:B61"/>
    <mergeCell ref="A62:B62"/>
    <mergeCell ref="A2:B2"/>
    <mergeCell ref="A55:B55"/>
    <mergeCell ref="A56:B56"/>
    <mergeCell ref="A57:B57"/>
    <mergeCell ref="A58:B58"/>
    <mergeCell ref="A59:B59"/>
  </mergeCells>
  <printOptions/>
  <pageMargins left="0.7086614173228347" right="0.7086614173228347" top="0.64" bottom="0.3937007874015748" header="0.61" footer="0.31496062992125984"/>
  <pageSetup fitToHeight="0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9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5.8515625" style="42" customWidth="1"/>
    <col min="2" max="2" width="36.28125" style="42" customWidth="1"/>
    <col min="3" max="3" width="9.00390625" style="42" bestFit="1" customWidth="1"/>
    <col min="4" max="16384" width="9.140625" style="42" customWidth="1"/>
  </cols>
  <sheetData>
    <row r="1" spans="1:2" ht="15">
      <c r="A1" s="40" t="s">
        <v>61</v>
      </c>
      <c r="B1" s="41"/>
    </row>
    <row r="2" spans="1:2" ht="15">
      <c r="A2" s="4" t="s">
        <v>1</v>
      </c>
      <c r="B2" s="43" t="str">
        <f>'[1]2'!B4</f>
        <v>филиал "Карельский" ОАО "ТГК-1"</v>
      </c>
    </row>
    <row r="3" spans="1:2" ht="15">
      <c r="A3" s="4" t="s">
        <v>3</v>
      </c>
      <c r="B3" s="43">
        <f>'[1]2'!B5</f>
        <v>7841312071</v>
      </c>
    </row>
    <row r="4" spans="1:2" ht="15">
      <c r="A4" s="4" t="s">
        <v>4</v>
      </c>
      <c r="B4" s="43">
        <f>'[1]2'!B6</f>
        <v>100102001</v>
      </c>
    </row>
    <row r="5" spans="1:2" ht="15">
      <c r="A5" s="4" t="s">
        <v>5</v>
      </c>
      <c r="B5" s="43" t="str">
        <f>'[1]2'!B7</f>
        <v>г.Петрозаводск, ул. Кирова, д.43</v>
      </c>
    </row>
    <row r="6" spans="1:2" ht="15">
      <c r="A6" s="4" t="s">
        <v>7</v>
      </c>
      <c r="B6" s="43" t="str">
        <f>'[1]2'!B8</f>
        <v>2010 год</v>
      </c>
    </row>
    <row r="7" spans="1:2" ht="15.75" thickBot="1">
      <c r="A7" s="44"/>
      <c r="B7" s="44"/>
    </row>
    <row r="8" spans="1:2" ht="16.5" thickBot="1" thickTop="1">
      <c r="A8" s="7" t="s">
        <v>9</v>
      </c>
      <c r="B8" s="45" t="s">
        <v>10</v>
      </c>
    </row>
    <row r="9" spans="1:3" s="48" customFormat="1" ht="15.75" thickTop="1">
      <c r="A9" s="46" t="s">
        <v>62</v>
      </c>
      <c r="B9" s="47">
        <f>+B16+B36</f>
        <v>605509.821988316</v>
      </c>
      <c r="C9" s="42"/>
    </row>
    <row r="10" spans="1:3" s="48" customFormat="1" ht="15">
      <c r="A10" s="46" t="s">
        <v>63</v>
      </c>
      <c r="B10" s="49"/>
      <c r="C10" s="50"/>
    </row>
    <row r="11" spans="1:2" s="48" customFormat="1" ht="15">
      <c r="A11" s="51" t="s">
        <v>64</v>
      </c>
      <c r="B11" s="49"/>
    </row>
    <row r="12" spans="1:2" s="48" customFormat="1" ht="15">
      <c r="A12" s="51" t="s">
        <v>65</v>
      </c>
      <c r="B12" s="49"/>
    </row>
    <row r="13" spans="1:2" s="48" customFormat="1" ht="15">
      <c r="A13" s="51" t="s">
        <v>66</v>
      </c>
      <c r="B13" s="49"/>
    </row>
    <row r="14" spans="1:2" s="48" customFormat="1" ht="15">
      <c r="A14" s="51" t="s">
        <v>67</v>
      </c>
      <c r="B14" s="49"/>
    </row>
    <row r="15" spans="1:2" s="48" customFormat="1" ht="15">
      <c r="A15" s="46" t="s">
        <v>68</v>
      </c>
      <c r="B15" s="49"/>
    </row>
    <row r="16" spans="1:4" s="48" customFormat="1" ht="15">
      <c r="A16" s="51" t="s">
        <v>69</v>
      </c>
      <c r="B16" s="49">
        <f>+B17*B18</f>
        <v>597318.374338662</v>
      </c>
      <c r="C16" s="52"/>
      <c r="D16" s="53"/>
    </row>
    <row r="17" spans="1:4" s="48" customFormat="1" ht="30">
      <c r="A17" s="51" t="s">
        <v>70</v>
      </c>
      <c r="B17" s="49">
        <v>2793.65637511511</v>
      </c>
      <c r="C17" s="54"/>
      <c r="D17" s="53"/>
    </row>
    <row r="18" spans="1:4" s="48" customFormat="1" ht="15">
      <c r="A18" s="51" t="s">
        <v>71</v>
      </c>
      <c r="B18" s="49">
        <v>213.81240000000003</v>
      </c>
      <c r="D18" s="53"/>
    </row>
    <row r="19" spans="1:4" s="48" customFormat="1" ht="15">
      <c r="A19" s="51" t="s">
        <v>67</v>
      </c>
      <c r="B19" s="49"/>
      <c r="D19" s="53"/>
    </row>
    <row r="20" spans="1:4" s="48" customFormat="1" ht="15">
      <c r="A20" s="55" t="s">
        <v>72</v>
      </c>
      <c r="B20" s="49"/>
      <c r="D20" s="53"/>
    </row>
    <row r="21" spans="1:4" s="48" customFormat="1" ht="30">
      <c r="A21" s="51" t="s">
        <v>73</v>
      </c>
      <c r="B21" s="49"/>
      <c r="D21" s="53"/>
    </row>
    <row r="22" spans="1:4" s="48" customFormat="1" ht="15">
      <c r="A22" s="51" t="s">
        <v>74</v>
      </c>
      <c r="B22" s="49"/>
      <c r="D22" s="53"/>
    </row>
    <row r="23" spans="1:4" s="48" customFormat="1" ht="15">
      <c r="A23" s="51" t="s">
        <v>71</v>
      </c>
      <c r="B23" s="49"/>
      <c r="D23" s="53"/>
    </row>
    <row r="24" spans="1:4" s="48" customFormat="1" ht="15">
      <c r="A24" s="51" t="s">
        <v>67</v>
      </c>
      <c r="B24" s="49"/>
      <c r="D24" s="53"/>
    </row>
    <row r="25" spans="1:4" s="48" customFormat="1" ht="15">
      <c r="A25" s="55" t="s">
        <v>75</v>
      </c>
      <c r="B25" s="49"/>
      <c r="D25" s="53"/>
    </row>
    <row r="26" spans="1:4" s="48" customFormat="1" ht="30">
      <c r="A26" s="51" t="s">
        <v>76</v>
      </c>
      <c r="B26" s="49"/>
      <c r="D26" s="53"/>
    </row>
    <row r="27" spans="1:4" s="48" customFormat="1" ht="15">
      <c r="A27" s="51" t="s">
        <v>77</v>
      </c>
      <c r="B27" s="49"/>
      <c r="D27" s="53"/>
    </row>
    <row r="28" spans="1:4" s="48" customFormat="1" ht="15">
      <c r="A28" s="51" t="s">
        <v>71</v>
      </c>
      <c r="B28" s="49"/>
      <c r="D28" s="53"/>
    </row>
    <row r="29" spans="1:4" s="48" customFormat="1" ht="15">
      <c r="A29" s="51" t="s">
        <v>67</v>
      </c>
      <c r="B29" s="49"/>
      <c r="D29" s="53"/>
    </row>
    <row r="30" spans="1:4" s="48" customFormat="1" ht="15">
      <c r="A30" s="46" t="s">
        <v>78</v>
      </c>
      <c r="B30" s="49"/>
      <c r="D30" s="53"/>
    </row>
    <row r="31" spans="1:4" s="48" customFormat="1" ht="15">
      <c r="A31" s="51" t="s">
        <v>79</v>
      </c>
      <c r="B31" s="49"/>
      <c r="D31" s="53"/>
    </row>
    <row r="32" spans="1:4" s="48" customFormat="1" ht="15">
      <c r="A32" s="51" t="s">
        <v>77</v>
      </c>
      <c r="B32" s="49"/>
      <c r="D32" s="53"/>
    </row>
    <row r="33" spans="1:4" s="48" customFormat="1" ht="15">
      <c r="A33" s="51" t="s">
        <v>80</v>
      </c>
      <c r="B33" s="49"/>
      <c r="D33" s="53"/>
    </row>
    <row r="34" spans="1:4" s="48" customFormat="1" ht="15">
      <c r="A34" s="51" t="s">
        <v>67</v>
      </c>
      <c r="B34" s="49"/>
      <c r="D34" s="53"/>
    </row>
    <row r="35" spans="1:4" s="48" customFormat="1" ht="15">
      <c r="A35" s="46" t="s">
        <v>81</v>
      </c>
      <c r="B35" s="49"/>
      <c r="D35" s="53"/>
    </row>
    <row r="36" spans="1:4" s="48" customFormat="1" ht="15">
      <c r="A36" s="51" t="s">
        <v>82</v>
      </c>
      <c r="B36" s="49">
        <f>+B37*B38</f>
        <v>8191.447649654057</v>
      </c>
      <c r="C36" s="52"/>
      <c r="D36" s="53"/>
    </row>
    <row r="37" spans="1:4" s="48" customFormat="1" ht="15">
      <c r="A37" s="51" t="s">
        <v>83</v>
      </c>
      <c r="B37" s="49">
        <v>5015.4896439589165</v>
      </c>
      <c r="C37" s="54"/>
      <c r="D37" s="53"/>
    </row>
    <row r="38" spans="1:2" s="48" customFormat="1" ht="15">
      <c r="A38" s="51" t="s">
        <v>84</v>
      </c>
      <c r="B38" s="49">
        <v>1.6332299000000001</v>
      </c>
    </row>
    <row r="39" spans="1:2" s="48" customFormat="1" ht="15">
      <c r="A39" s="51" t="s">
        <v>67</v>
      </c>
      <c r="B39" s="49"/>
    </row>
    <row r="40" spans="1:2" s="48" customFormat="1" ht="15">
      <c r="A40" s="46" t="s">
        <v>85</v>
      </c>
      <c r="B40" s="49"/>
    </row>
    <row r="41" spans="1:2" s="48" customFormat="1" ht="15">
      <c r="A41" s="51" t="s">
        <v>86</v>
      </c>
      <c r="B41" s="49"/>
    </row>
    <row r="42" spans="1:2" s="48" customFormat="1" ht="15">
      <c r="A42" s="51" t="s">
        <v>83</v>
      </c>
      <c r="B42" s="49"/>
    </row>
    <row r="43" spans="1:2" s="48" customFormat="1" ht="15">
      <c r="A43" s="51" t="s">
        <v>84</v>
      </c>
      <c r="B43" s="49"/>
    </row>
    <row r="44" spans="1:2" s="48" customFormat="1" ht="15">
      <c r="A44" s="51" t="s">
        <v>67</v>
      </c>
      <c r="B44" s="49"/>
    </row>
    <row r="45" spans="1:2" s="48" customFormat="1" ht="15">
      <c r="A45" s="46" t="s">
        <v>87</v>
      </c>
      <c r="B45" s="49"/>
    </row>
    <row r="46" spans="1:2" s="48" customFormat="1" ht="15">
      <c r="A46" s="51" t="s">
        <v>88</v>
      </c>
      <c r="B46" s="49"/>
    </row>
    <row r="47" spans="1:2" s="48" customFormat="1" ht="15">
      <c r="A47" s="51" t="s">
        <v>83</v>
      </c>
      <c r="B47" s="49"/>
    </row>
    <row r="48" spans="1:2" s="48" customFormat="1" ht="15">
      <c r="A48" s="51" t="s">
        <v>84</v>
      </c>
      <c r="B48" s="49"/>
    </row>
    <row r="49" spans="1:2" s="48" customFormat="1" ht="15">
      <c r="A49" s="51" t="s">
        <v>67</v>
      </c>
      <c r="B49" s="49"/>
    </row>
    <row r="50" spans="1:2" s="48" customFormat="1" ht="15">
      <c r="A50" s="46" t="s">
        <v>89</v>
      </c>
      <c r="B50" s="49"/>
    </row>
    <row r="51" spans="1:2" s="48" customFormat="1" ht="15">
      <c r="A51" s="51" t="s">
        <v>90</v>
      </c>
      <c r="B51" s="49"/>
    </row>
    <row r="52" spans="1:2" s="48" customFormat="1" ht="15">
      <c r="A52" s="51" t="s">
        <v>83</v>
      </c>
      <c r="B52" s="49"/>
    </row>
    <row r="53" spans="1:2" s="48" customFormat="1" ht="15">
      <c r="A53" s="51" t="s">
        <v>84</v>
      </c>
      <c r="B53" s="49"/>
    </row>
    <row r="54" spans="1:2" s="48" customFormat="1" ht="15">
      <c r="A54" s="51" t="s">
        <v>67</v>
      </c>
      <c r="B54" s="49"/>
    </row>
    <row r="55" spans="1:2" s="48" customFormat="1" ht="15">
      <c r="A55" s="46" t="s">
        <v>91</v>
      </c>
      <c r="B55" s="49"/>
    </row>
    <row r="56" spans="1:2" s="48" customFormat="1" ht="15">
      <c r="A56" s="51" t="s">
        <v>92</v>
      </c>
      <c r="B56" s="49"/>
    </row>
    <row r="57" spans="1:2" s="48" customFormat="1" ht="15">
      <c r="A57" s="51" t="s">
        <v>83</v>
      </c>
      <c r="B57" s="49"/>
    </row>
    <row r="58" spans="1:2" s="48" customFormat="1" ht="15">
      <c r="A58" s="51" t="s">
        <v>84</v>
      </c>
      <c r="B58" s="49"/>
    </row>
    <row r="59" spans="1:2" s="48" customFormat="1" ht="15">
      <c r="A59" s="51" t="s">
        <v>67</v>
      </c>
      <c r="B59" s="49"/>
    </row>
    <row r="60" spans="1:2" s="48" customFormat="1" ht="15">
      <c r="A60" s="46" t="s">
        <v>93</v>
      </c>
      <c r="B60" s="49"/>
    </row>
    <row r="61" spans="1:2" s="48" customFormat="1" ht="15">
      <c r="A61" s="51" t="s">
        <v>94</v>
      </c>
      <c r="B61" s="49"/>
    </row>
    <row r="62" spans="1:2" s="48" customFormat="1" ht="15">
      <c r="A62" s="51" t="s">
        <v>83</v>
      </c>
      <c r="B62" s="49"/>
    </row>
    <row r="63" spans="1:2" s="48" customFormat="1" ht="15">
      <c r="A63" s="51" t="s">
        <v>84</v>
      </c>
      <c r="B63" s="49"/>
    </row>
    <row r="64" spans="1:2" s="48" customFormat="1" ht="15">
      <c r="A64" s="51" t="s">
        <v>67</v>
      </c>
      <c r="B64" s="49"/>
    </row>
    <row r="65" spans="1:2" s="48" customFormat="1" ht="15">
      <c r="A65" s="46" t="s">
        <v>95</v>
      </c>
      <c r="B65" s="49"/>
    </row>
    <row r="66" spans="1:2" s="48" customFormat="1" ht="15">
      <c r="A66" s="51" t="s">
        <v>96</v>
      </c>
      <c r="B66" s="56"/>
    </row>
    <row r="67" spans="1:2" s="48" customFormat="1" ht="15">
      <c r="A67" s="51" t="s">
        <v>83</v>
      </c>
      <c r="B67" s="56"/>
    </row>
    <row r="68" spans="1:2" s="48" customFormat="1" ht="15">
      <c r="A68" s="51" t="s">
        <v>84</v>
      </c>
      <c r="B68" s="56"/>
    </row>
    <row r="69" spans="1:2" s="48" customFormat="1" ht="15">
      <c r="A69" s="51" t="s">
        <v>67</v>
      </c>
      <c r="B69" s="56"/>
    </row>
    <row r="70" spans="1:2" s="48" customFormat="1" ht="15">
      <c r="A70" s="46" t="s">
        <v>97</v>
      </c>
      <c r="B70" s="56"/>
    </row>
    <row r="71" spans="1:2" s="48" customFormat="1" ht="15">
      <c r="A71" s="51" t="s">
        <v>98</v>
      </c>
      <c r="B71" s="56"/>
    </row>
    <row r="72" spans="1:2" s="48" customFormat="1" ht="15">
      <c r="A72" s="51" t="s">
        <v>83</v>
      </c>
      <c r="B72" s="56"/>
    </row>
    <row r="73" spans="1:2" s="48" customFormat="1" ht="15">
      <c r="A73" s="51" t="s">
        <v>84</v>
      </c>
      <c r="B73" s="56"/>
    </row>
    <row r="74" spans="1:2" s="48" customFormat="1" ht="15">
      <c r="A74" s="51" t="s">
        <v>67</v>
      </c>
      <c r="B74" s="56"/>
    </row>
    <row r="75" spans="1:2" s="48" customFormat="1" ht="15">
      <c r="A75" s="46" t="s">
        <v>99</v>
      </c>
      <c r="B75" s="56"/>
    </row>
    <row r="76" spans="1:2" s="48" customFormat="1" ht="15">
      <c r="A76" s="51" t="s">
        <v>100</v>
      </c>
      <c r="B76" s="56"/>
    </row>
    <row r="77" spans="1:2" s="48" customFormat="1" ht="15">
      <c r="A77" s="51" t="s">
        <v>83</v>
      </c>
      <c r="B77" s="56"/>
    </row>
    <row r="78" spans="1:2" s="48" customFormat="1" ht="15">
      <c r="A78" s="51" t="s">
        <v>84</v>
      </c>
      <c r="B78" s="56"/>
    </row>
    <row r="79" spans="1:2" s="48" customFormat="1" ht="15">
      <c r="A79" s="51" t="s">
        <v>67</v>
      </c>
      <c r="B79" s="56"/>
    </row>
    <row r="80" spans="1:2" ht="15">
      <c r="A80" s="46" t="s">
        <v>101</v>
      </c>
      <c r="B80" s="57"/>
    </row>
    <row r="81" spans="1:2" ht="15">
      <c r="A81" s="51" t="s">
        <v>102</v>
      </c>
      <c r="B81" s="57"/>
    </row>
    <row r="82" spans="1:2" ht="15">
      <c r="A82" s="51" t="s">
        <v>67</v>
      </c>
      <c r="B82" s="57"/>
    </row>
    <row r="83" spans="1:2" ht="15">
      <c r="A83" s="51" t="s">
        <v>103</v>
      </c>
      <c r="B83" s="57"/>
    </row>
    <row r="84" spans="1:2" ht="15">
      <c r="A84" s="51" t="s">
        <v>104</v>
      </c>
      <c r="B84" s="57"/>
    </row>
    <row r="85" spans="1:2" ht="15">
      <c r="A85" s="46" t="s">
        <v>105</v>
      </c>
      <c r="B85" s="57"/>
    </row>
    <row r="86" spans="1:2" s="48" customFormat="1" ht="15">
      <c r="A86" s="51" t="s">
        <v>106</v>
      </c>
      <c r="B86" s="56"/>
    </row>
    <row r="87" spans="1:2" s="48" customFormat="1" ht="15">
      <c r="A87" s="51" t="s">
        <v>83</v>
      </c>
      <c r="B87" s="56"/>
    </row>
    <row r="88" spans="1:2" s="48" customFormat="1" ht="15">
      <c r="A88" s="51" t="s">
        <v>84</v>
      </c>
      <c r="B88" s="56"/>
    </row>
    <row r="89" spans="1:2" s="48" customFormat="1" ht="15.75" thickBot="1">
      <c r="A89" s="58" t="s">
        <v>67</v>
      </c>
      <c r="B89" s="59"/>
    </row>
    <row r="90" ht="15">
      <c r="A90" s="60"/>
    </row>
    <row r="91" ht="17.25" customHeight="1">
      <c r="A91" s="61" t="s">
        <v>53</v>
      </c>
    </row>
    <row r="92" spans="1:2" ht="30.75" customHeight="1">
      <c r="A92" s="62" t="s">
        <v>107</v>
      </c>
      <c r="B92" s="62"/>
    </row>
    <row r="93" spans="1:2" ht="31.5" customHeight="1">
      <c r="A93" s="37" t="s">
        <v>108</v>
      </c>
      <c r="B93" s="37"/>
    </row>
    <row r="94" spans="1:2" ht="15.75" customHeight="1">
      <c r="A94" s="37" t="s">
        <v>109</v>
      </c>
      <c r="B94" s="37"/>
    </row>
    <row r="95" spans="1:2" ht="28.5" customHeight="1">
      <c r="A95" s="62" t="s">
        <v>110</v>
      </c>
      <c r="B95" s="62"/>
    </row>
  </sheetData>
  <sheetProtection/>
  <mergeCells count="5">
    <mergeCell ref="A1:B1"/>
    <mergeCell ref="A92:B92"/>
    <mergeCell ref="A93:B93"/>
    <mergeCell ref="A94:B94"/>
    <mergeCell ref="A95:B95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TGC-1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Rudianova.IE</dc:creator>
  <cp:keywords/>
  <dc:description/>
  <cp:lastModifiedBy>Rudianova.IE</cp:lastModifiedBy>
  <dcterms:created xsi:type="dcterms:W3CDTF">2011-05-04T11:49:22Z</dcterms:created>
  <dcterms:modified xsi:type="dcterms:W3CDTF">2011-05-04T11:51:29Z</dcterms:modified>
  <cp:category/>
  <cp:version/>
  <cp:contentType/>
  <cp:contentStatus/>
</cp:coreProperties>
</file>